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firstSheet="2" activeTab="2"/>
  </bookViews>
  <sheets>
    <sheet name="ОДЗ и ЦДГ_1 " sheetId="1" r:id="rId1"/>
    <sheet name="Za formula_ОДЗ и ЦДГ_1  (2)" sheetId="2" r:id="rId2"/>
    <sheet name="Бюджет_ДГ_2017 " sheetId="3" r:id="rId3"/>
  </sheets>
  <definedNames/>
  <calcPr fullCalcOnLoad="1"/>
</workbook>
</file>

<file path=xl/sharedStrings.xml><?xml version="1.0" encoding="utf-8"?>
<sst xmlns="http://schemas.openxmlformats.org/spreadsheetml/2006/main" count="129" uniqueCount="62">
  <si>
    <t>№ по ред</t>
  </si>
  <si>
    <t>Учебно заведение</t>
  </si>
  <si>
    <t>16% ДУПР</t>
  </si>
  <si>
    <t>НАСЕЛЕНО МЯСТО</t>
  </si>
  <si>
    <t>ОДЗ "Слънчице "</t>
  </si>
  <si>
    <t>ЦДГ " Мечо Пух "</t>
  </si>
  <si>
    <t>гр.ВЪЛЧЕДРЪМ</t>
  </si>
  <si>
    <t>с.Златия</t>
  </si>
  <si>
    <t>ЦДГ " Светулка "</t>
  </si>
  <si>
    <t>с. Мокреш</t>
  </si>
  <si>
    <t>ЦДГ " Щастливо детство "</t>
  </si>
  <si>
    <t>ОДЗ  " Калинка "</t>
  </si>
  <si>
    <t>с.Долни Цибър</t>
  </si>
  <si>
    <t>с.Септемврийци</t>
  </si>
  <si>
    <t xml:space="preserve">ЦДГ "Патиланци" </t>
  </si>
  <si>
    <t>ДС ресурсно подпомагане</t>
  </si>
  <si>
    <t>ДСРП</t>
  </si>
  <si>
    <t>ДС подпомагане храненето</t>
  </si>
  <si>
    <t>прер.ЕРС-71,42</t>
  </si>
  <si>
    <t>прер.ЕРС-295,29</t>
  </si>
  <si>
    <t>ДСПХ</t>
  </si>
  <si>
    <t>БУДСПХ</t>
  </si>
  <si>
    <t>ОБЩО ДОПЪЛВАЩИ СТАНДАРТИ</t>
  </si>
  <si>
    <t>ДОПЪЛВАЩИ СТАНДАРТИ</t>
  </si>
  <si>
    <t>БДПГ</t>
  </si>
  <si>
    <t>БДЯГ</t>
  </si>
  <si>
    <t>БД-3-4 г.</t>
  </si>
  <si>
    <t>БД-3-4 г.до 1500ж.</t>
  </si>
  <si>
    <t>84%ЕРС х БД</t>
  </si>
  <si>
    <t>84%СЕРСДГ</t>
  </si>
  <si>
    <t>84%СЕРСДГдо1500ж</t>
  </si>
  <si>
    <t>84%СЕРСЯГ</t>
  </si>
  <si>
    <t>84%СЕРСПГ</t>
  </si>
  <si>
    <t>ОБЩО СРЕДСТВА ПО ЕРС</t>
  </si>
  <si>
    <t>БДРП</t>
  </si>
  <si>
    <t>РАЗПРЕДЕЛЕНИЕ НА ЕДИНЕН РАЗХОДЕН СТАНДАРТ</t>
  </si>
  <si>
    <t xml:space="preserve">ОБЩО </t>
  </si>
  <si>
    <t>стандарт-лв.</t>
  </si>
  <si>
    <t>СЕРСДГ</t>
  </si>
  <si>
    <t>СЕРСДГ до 1500 ж</t>
  </si>
  <si>
    <t>СЕРСЯГ</t>
  </si>
  <si>
    <t>СЕРСПГ</t>
  </si>
  <si>
    <t>ОБЩО ЕРС</t>
  </si>
  <si>
    <t>650 лв. са за 2 деца на ресурсно подпомагане от 2015 г.</t>
  </si>
  <si>
    <t xml:space="preserve"> по АДМИН - 2017 г.</t>
  </si>
  <si>
    <t>БЮДЖЕТ ОБЩО СРЕДСТВА ПО ЕРС</t>
  </si>
  <si>
    <t>брой деца</t>
  </si>
  <si>
    <t>ОБЩО БЮДЖЕТ 2017</t>
  </si>
  <si>
    <t>ДГ "Слънчице "</t>
  </si>
  <si>
    <t xml:space="preserve">ДГ "Патиланци" </t>
  </si>
  <si>
    <t>ДГ " Мечо Пух "</t>
  </si>
  <si>
    <t>ДГ " Светулка "</t>
  </si>
  <si>
    <t>ДГ " Щастливо детство "</t>
  </si>
  <si>
    <t>ДГ  " Калинка "</t>
  </si>
  <si>
    <t>РАЗПРЕДЕЛЕНИЕ НА ЕДИННИ РАЗХОДНИ СТАНДАРТИ</t>
  </si>
  <si>
    <t>ДУПР – добавка условно-постоянни разходи</t>
  </si>
  <si>
    <t>БД – брой деца</t>
  </si>
  <si>
    <t>ДСПХПГ - допълв.стандарт за подпомагане храненето на децата от подготвителните групи</t>
  </si>
  <si>
    <t xml:space="preserve">ЕРСДГ – единен разходен стандарт за ДГ </t>
  </si>
  <si>
    <t>гр.Вълчедръм</t>
  </si>
  <si>
    <t>средства по ДСПХ</t>
  </si>
  <si>
    <t xml:space="preserve"> РАЗПРЕДЕЛЕНИЕ НА СРЕДСТВАТА ЗА ДЕЛЕГЕРАНАТА ОТ ДЪРЖАВАТА ДЕЙНОСТ
 "ДЕТСКИ ГРАДИНИ"  ПО ФОРМУЛА ЗА 2017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</si>
</sst>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/>
    </xf>
    <xf numFmtId="3" fontId="4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13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44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J2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8.421875" style="0" customWidth="1"/>
    <col min="2" max="2" width="31.57421875" style="0" customWidth="1"/>
    <col min="3" max="3" width="22.7109375" style="0" customWidth="1"/>
    <col min="4" max="23" width="12.28125" style="0" customWidth="1"/>
    <col min="24" max="25" width="11.421875" style="0" customWidth="1"/>
    <col min="26" max="26" width="11.28125" style="0" customWidth="1"/>
    <col min="27" max="28" width="12.28125" style="0" customWidth="1"/>
    <col min="29" max="29" width="12.00390625" style="0" customWidth="1"/>
    <col min="30" max="30" width="13.421875" style="0" customWidth="1"/>
    <col min="31" max="31" width="10.8515625" style="0" customWidth="1"/>
  </cols>
  <sheetData>
    <row r="6" spans="1:36" ht="15">
      <c r="A6" s="44"/>
      <c r="B6" s="44"/>
      <c r="C6" s="44"/>
      <c r="D6" s="43" t="s">
        <v>35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 t="s">
        <v>23</v>
      </c>
      <c r="Y6" s="43"/>
      <c r="Z6" s="43"/>
      <c r="AA6" s="43"/>
      <c r="AB6" s="43"/>
      <c r="AC6" s="43"/>
      <c r="AD6" s="43"/>
      <c r="AE6" s="6"/>
      <c r="AF6" s="6"/>
      <c r="AG6" s="6"/>
      <c r="AH6" s="6"/>
      <c r="AI6" s="6"/>
      <c r="AJ6" s="7"/>
    </row>
    <row r="7" spans="1:31" s="3" customFormat="1" ht="65.25" customHeight="1">
      <c r="A7" s="3" t="s">
        <v>0</v>
      </c>
      <c r="B7" s="1" t="s">
        <v>1</v>
      </c>
      <c r="C7" s="1" t="s">
        <v>3</v>
      </c>
      <c r="D7" s="9" t="s">
        <v>26</v>
      </c>
      <c r="E7" s="9" t="s">
        <v>37</v>
      </c>
      <c r="F7" s="9" t="s">
        <v>38</v>
      </c>
      <c r="G7" s="9" t="s">
        <v>29</v>
      </c>
      <c r="H7" s="10" t="s">
        <v>27</v>
      </c>
      <c r="I7" s="11" t="s">
        <v>37</v>
      </c>
      <c r="J7" s="10" t="s">
        <v>39</v>
      </c>
      <c r="K7" s="10" t="s">
        <v>30</v>
      </c>
      <c r="L7" s="16" t="s">
        <v>25</v>
      </c>
      <c r="M7" s="16" t="s">
        <v>37</v>
      </c>
      <c r="N7" s="16" t="s">
        <v>40</v>
      </c>
      <c r="O7" s="16" t="s">
        <v>31</v>
      </c>
      <c r="P7" s="9" t="s">
        <v>24</v>
      </c>
      <c r="Q7" s="9" t="s">
        <v>37</v>
      </c>
      <c r="R7" s="9" t="s">
        <v>41</v>
      </c>
      <c r="S7" s="9" t="s">
        <v>32</v>
      </c>
      <c r="T7" s="9" t="s">
        <v>42</v>
      </c>
      <c r="U7" s="19" t="s">
        <v>28</v>
      </c>
      <c r="V7" s="19" t="s">
        <v>2</v>
      </c>
      <c r="W7" s="20" t="s">
        <v>33</v>
      </c>
      <c r="X7" s="22" t="s">
        <v>34</v>
      </c>
      <c r="Y7" s="23" t="s">
        <v>37</v>
      </c>
      <c r="Z7" s="23" t="s">
        <v>16</v>
      </c>
      <c r="AA7" s="9" t="s">
        <v>21</v>
      </c>
      <c r="AB7" s="9" t="s">
        <v>37</v>
      </c>
      <c r="AC7" s="9" t="s">
        <v>20</v>
      </c>
      <c r="AD7" s="2" t="s">
        <v>22</v>
      </c>
      <c r="AE7" s="1" t="s">
        <v>36</v>
      </c>
    </row>
    <row r="8" spans="1:31" s="3" customFormat="1" ht="21.75" customHeight="1">
      <c r="A8" s="3">
        <v>1</v>
      </c>
      <c r="B8" s="3" t="s">
        <v>4</v>
      </c>
      <c r="C8" s="3" t="s">
        <v>6</v>
      </c>
      <c r="D8" s="14">
        <v>15</v>
      </c>
      <c r="E8" s="15">
        <v>1669</v>
      </c>
      <c r="F8" s="15">
        <f aca="true" t="shared" si="0" ref="F8:F13">D8*E8</f>
        <v>25035</v>
      </c>
      <c r="G8" s="15">
        <v>21029</v>
      </c>
      <c r="H8" s="12"/>
      <c r="I8" s="12"/>
      <c r="J8" s="12"/>
      <c r="K8" s="13"/>
      <c r="L8" s="17">
        <v>14</v>
      </c>
      <c r="M8" s="18">
        <v>1159</v>
      </c>
      <c r="N8" s="18">
        <f>L8*M8</f>
        <v>16226</v>
      </c>
      <c r="O8" s="18">
        <v>13630</v>
      </c>
      <c r="P8" s="14">
        <v>23</v>
      </c>
      <c r="Q8" s="15">
        <v>1912</v>
      </c>
      <c r="R8" s="15">
        <f aca="true" t="shared" si="1" ref="R8:R13">P8*Q8</f>
        <v>43976</v>
      </c>
      <c r="S8" s="15">
        <v>36940</v>
      </c>
      <c r="T8" s="15">
        <f aca="true" t="shared" si="2" ref="T8:U13">F8+J8+N8+R8</f>
        <v>85237</v>
      </c>
      <c r="U8" s="21">
        <f t="shared" si="2"/>
        <v>71599</v>
      </c>
      <c r="V8" s="21">
        <v>13888</v>
      </c>
      <c r="W8" s="21">
        <f aca="true" t="shared" si="3" ref="W8:W13">U8+V8</f>
        <v>85487</v>
      </c>
      <c r="X8" s="24"/>
      <c r="Y8" s="24"/>
      <c r="Z8" s="25"/>
      <c r="AA8" s="14">
        <v>23</v>
      </c>
      <c r="AB8" s="14">
        <v>72</v>
      </c>
      <c r="AC8" s="15">
        <f aca="true" t="shared" si="4" ref="AC8:AC13">AA8*AB8</f>
        <v>1656</v>
      </c>
      <c r="AD8" s="8">
        <f aca="true" t="shared" si="5" ref="AD8:AD13">Z8+AC8</f>
        <v>1656</v>
      </c>
      <c r="AE8" s="4">
        <f aca="true" t="shared" si="6" ref="AE8:AE13">W8+AD8</f>
        <v>87143</v>
      </c>
    </row>
    <row r="9" spans="1:31" s="3" customFormat="1" ht="21.75" customHeight="1">
      <c r="A9" s="3">
        <v>2</v>
      </c>
      <c r="B9" s="3" t="s">
        <v>14</v>
      </c>
      <c r="C9" s="3" t="s">
        <v>6</v>
      </c>
      <c r="D9" s="14">
        <v>20</v>
      </c>
      <c r="E9" s="15">
        <v>1669</v>
      </c>
      <c r="F9" s="15">
        <f t="shared" si="0"/>
        <v>33380</v>
      </c>
      <c r="G9" s="15">
        <v>28039</v>
      </c>
      <c r="H9" s="12"/>
      <c r="I9" s="12"/>
      <c r="J9" s="12"/>
      <c r="K9" s="13"/>
      <c r="L9" s="17"/>
      <c r="M9" s="18"/>
      <c r="N9" s="18"/>
      <c r="O9" s="18">
        <v>0</v>
      </c>
      <c r="P9" s="14">
        <v>42</v>
      </c>
      <c r="Q9" s="15">
        <v>1912</v>
      </c>
      <c r="R9" s="15">
        <f t="shared" si="1"/>
        <v>80304</v>
      </c>
      <c r="S9" s="15">
        <v>67455</v>
      </c>
      <c r="T9" s="15">
        <f t="shared" si="2"/>
        <v>113684</v>
      </c>
      <c r="U9" s="21">
        <f t="shared" si="2"/>
        <v>95494</v>
      </c>
      <c r="V9" s="21">
        <v>13888</v>
      </c>
      <c r="W9" s="21">
        <f t="shared" si="3"/>
        <v>109382</v>
      </c>
      <c r="X9" s="24"/>
      <c r="Y9" s="24"/>
      <c r="Z9" s="25"/>
      <c r="AA9" s="14">
        <v>42</v>
      </c>
      <c r="AB9" s="14">
        <v>72</v>
      </c>
      <c r="AC9" s="15">
        <f t="shared" si="4"/>
        <v>3024</v>
      </c>
      <c r="AD9" s="8">
        <f t="shared" si="5"/>
        <v>3024</v>
      </c>
      <c r="AE9" s="4">
        <f t="shared" si="6"/>
        <v>112406</v>
      </c>
    </row>
    <row r="10" spans="1:31" s="3" customFormat="1" ht="21.75" customHeight="1">
      <c r="A10" s="3">
        <v>3</v>
      </c>
      <c r="B10" s="3" t="s">
        <v>5</v>
      </c>
      <c r="C10" s="3" t="s">
        <v>7</v>
      </c>
      <c r="D10" s="14"/>
      <c r="E10" s="15"/>
      <c r="F10" s="15">
        <f t="shared" si="0"/>
        <v>0</v>
      </c>
      <c r="G10" s="15"/>
      <c r="H10" s="12">
        <v>16</v>
      </c>
      <c r="I10" s="13">
        <v>1802</v>
      </c>
      <c r="J10" s="13">
        <f>H10*I10</f>
        <v>28832</v>
      </c>
      <c r="K10" s="13">
        <v>24220</v>
      </c>
      <c r="L10" s="17"/>
      <c r="M10" s="18"/>
      <c r="N10" s="18"/>
      <c r="O10" s="18">
        <v>0</v>
      </c>
      <c r="P10" s="14">
        <v>18</v>
      </c>
      <c r="Q10" s="15">
        <v>1912</v>
      </c>
      <c r="R10" s="15">
        <f t="shared" si="1"/>
        <v>34416</v>
      </c>
      <c r="S10" s="15">
        <v>28909</v>
      </c>
      <c r="T10" s="15">
        <f t="shared" si="2"/>
        <v>63248</v>
      </c>
      <c r="U10" s="21">
        <f t="shared" si="2"/>
        <v>53129</v>
      </c>
      <c r="V10" s="21">
        <v>13888</v>
      </c>
      <c r="W10" s="21">
        <f t="shared" si="3"/>
        <v>67017</v>
      </c>
      <c r="X10" s="24">
        <v>1</v>
      </c>
      <c r="Y10" s="24">
        <v>325</v>
      </c>
      <c r="Z10" s="25">
        <v>325</v>
      </c>
      <c r="AA10" s="14">
        <v>18</v>
      </c>
      <c r="AB10" s="14">
        <v>72</v>
      </c>
      <c r="AC10" s="15">
        <f t="shared" si="4"/>
        <v>1296</v>
      </c>
      <c r="AD10" s="8">
        <f t="shared" si="5"/>
        <v>1621</v>
      </c>
      <c r="AE10" s="4">
        <f t="shared" si="6"/>
        <v>68638</v>
      </c>
    </row>
    <row r="11" spans="1:31" s="3" customFormat="1" ht="21.75" customHeight="1">
      <c r="A11" s="3">
        <v>4</v>
      </c>
      <c r="B11" s="3" t="s">
        <v>8</v>
      </c>
      <c r="C11" s="3" t="s">
        <v>9</v>
      </c>
      <c r="D11" s="14"/>
      <c r="E11" s="15"/>
      <c r="F11" s="15">
        <f t="shared" si="0"/>
        <v>0</v>
      </c>
      <c r="G11" s="15"/>
      <c r="H11" s="12">
        <v>13</v>
      </c>
      <c r="I11" s="13">
        <v>1802</v>
      </c>
      <c r="J11" s="13">
        <f>H11*I11</f>
        <v>23426</v>
      </c>
      <c r="K11" s="13">
        <v>19679</v>
      </c>
      <c r="L11" s="17"/>
      <c r="M11" s="18"/>
      <c r="N11" s="18"/>
      <c r="O11" s="18">
        <v>0</v>
      </c>
      <c r="P11" s="14">
        <v>14</v>
      </c>
      <c r="Q11" s="15">
        <v>1912</v>
      </c>
      <c r="R11" s="15">
        <f t="shared" si="1"/>
        <v>26768</v>
      </c>
      <c r="S11" s="15">
        <v>22485</v>
      </c>
      <c r="T11" s="15">
        <f t="shared" si="2"/>
        <v>50194</v>
      </c>
      <c r="U11" s="21">
        <f t="shared" si="2"/>
        <v>42164</v>
      </c>
      <c r="V11" s="21">
        <v>13888</v>
      </c>
      <c r="W11" s="21">
        <f t="shared" si="3"/>
        <v>56052</v>
      </c>
      <c r="X11" s="24"/>
      <c r="Y11" s="24"/>
      <c r="Z11" s="25"/>
      <c r="AA11" s="14">
        <v>14</v>
      </c>
      <c r="AB11" s="14">
        <v>72</v>
      </c>
      <c r="AC11" s="15">
        <f t="shared" si="4"/>
        <v>1008</v>
      </c>
      <c r="AD11" s="8">
        <f t="shared" si="5"/>
        <v>1008</v>
      </c>
      <c r="AE11" s="4">
        <f t="shared" si="6"/>
        <v>57060</v>
      </c>
    </row>
    <row r="12" spans="1:31" s="3" customFormat="1" ht="21.75" customHeight="1">
      <c r="A12" s="3">
        <v>5</v>
      </c>
      <c r="B12" s="3" t="s">
        <v>10</v>
      </c>
      <c r="C12" s="3" t="s">
        <v>12</v>
      </c>
      <c r="D12" s="14">
        <v>22</v>
      </c>
      <c r="E12" s="15">
        <v>1669</v>
      </c>
      <c r="F12" s="15">
        <f t="shared" si="0"/>
        <v>36718</v>
      </c>
      <c r="G12" s="15">
        <v>30843</v>
      </c>
      <c r="H12" s="12"/>
      <c r="I12" s="13"/>
      <c r="J12" s="13"/>
      <c r="K12" s="13">
        <v>0</v>
      </c>
      <c r="L12" s="17"/>
      <c r="M12" s="18"/>
      <c r="N12" s="18"/>
      <c r="O12" s="18">
        <v>0</v>
      </c>
      <c r="P12" s="14">
        <v>39</v>
      </c>
      <c r="Q12" s="15">
        <v>1912</v>
      </c>
      <c r="R12" s="15">
        <f t="shared" si="1"/>
        <v>74568</v>
      </c>
      <c r="S12" s="15">
        <v>62637</v>
      </c>
      <c r="T12" s="15">
        <f t="shared" si="2"/>
        <v>111286</v>
      </c>
      <c r="U12" s="21">
        <f t="shared" si="2"/>
        <v>93480</v>
      </c>
      <c r="V12" s="21">
        <v>13888</v>
      </c>
      <c r="W12" s="21">
        <f t="shared" si="3"/>
        <v>107368</v>
      </c>
      <c r="X12" s="24"/>
      <c r="Y12" s="24"/>
      <c r="Z12" s="25"/>
      <c r="AA12" s="14">
        <v>39</v>
      </c>
      <c r="AB12" s="14">
        <v>72</v>
      </c>
      <c r="AC12" s="15">
        <f t="shared" si="4"/>
        <v>2808</v>
      </c>
      <c r="AD12" s="8">
        <f t="shared" si="5"/>
        <v>2808</v>
      </c>
      <c r="AE12" s="4">
        <f t="shared" si="6"/>
        <v>110176</v>
      </c>
    </row>
    <row r="13" spans="1:31" s="3" customFormat="1" ht="21.75" customHeight="1">
      <c r="A13" s="3">
        <v>6</v>
      </c>
      <c r="B13" s="3" t="s">
        <v>11</v>
      </c>
      <c r="C13" s="3" t="s">
        <v>13</v>
      </c>
      <c r="D13" s="14"/>
      <c r="E13" s="15"/>
      <c r="F13" s="15">
        <f t="shared" si="0"/>
        <v>0</v>
      </c>
      <c r="G13" s="15"/>
      <c r="H13" s="12">
        <v>19</v>
      </c>
      <c r="I13" s="13">
        <v>1802</v>
      </c>
      <c r="J13" s="13">
        <f>H13*I13</f>
        <v>34238</v>
      </c>
      <c r="K13" s="13">
        <v>28761</v>
      </c>
      <c r="L13" s="17">
        <v>18</v>
      </c>
      <c r="M13" s="18">
        <v>1159</v>
      </c>
      <c r="N13" s="18">
        <f>L13*M13</f>
        <v>20862</v>
      </c>
      <c r="O13" s="18">
        <v>17524</v>
      </c>
      <c r="P13" s="14">
        <v>22</v>
      </c>
      <c r="Q13" s="15">
        <v>1912</v>
      </c>
      <c r="R13" s="15">
        <f t="shared" si="1"/>
        <v>42064</v>
      </c>
      <c r="S13" s="15">
        <v>35334</v>
      </c>
      <c r="T13" s="15">
        <f t="shared" si="2"/>
        <v>97164</v>
      </c>
      <c r="U13" s="21">
        <f t="shared" si="2"/>
        <v>81619</v>
      </c>
      <c r="V13" s="21">
        <v>13888</v>
      </c>
      <c r="W13" s="21">
        <f t="shared" si="3"/>
        <v>95507</v>
      </c>
      <c r="X13" s="24"/>
      <c r="Y13" s="24"/>
      <c r="Z13" s="25"/>
      <c r="AA13" s="14">
        <v>22</v>
      </c>
      <c r="AB13" s="14">
        <v>72</v>
      </c>
      <c r="AC13" s="15">
        <f t="shared" si="4"/>
        <v>1584</v>
      </c>
      <c r="AD13" s="8">
        <f t="shared" si="5"/>
        <v>1584</v>
      </c>
      <c r="AE13" s="4">
        <f t="shared" si="6"/>
        <v>97091</v>
      </c>
    </row>
    <row r="14" spans="1:31" ht="15">
      <c r="A14" s="3"/>
      <c r="B14" s="3"/>
      <c r="C14" s="3"/>
      <c r="D14" s="14">
        <f aca="true" t="shared" si="7" ref="D14:AE14">SUM(D8:D13)</f>
        <v>57</v>
      </c>
      <c r="E14" s="15">
        <v>1669</v>
      </c>
      <c r="F14" s="15">
        <f>SUM(F8:F13)</f>
        <v>95133</v>
      </c>
      <c r="G14" s="15">
        <f t="shared" si="7"/>
        <v>79911</v>
      </c>
      <c r="H14" s="12">
        <f t="shared" si="7"/>
        <v>48</v>
      </c>
      <c r="I14" s="13"/>
      <c r="J14" s="13">
        <f>SUM(J10:J13)</f>
        <v>86496</v>
      </c>
      <c r="K14" s="13">
        <f t="shared" si="7"/>
        <v>72660</v>
      </c>
      <c r="L14" s="17">
        <f t="shared" si="7"/>
        <v>32</v>
      </c>
      <c r="M14" s="18"/>
      <c r="N14" s="18">
        <f>SUM(N8:N13)</f>
        <v>37088</v>
      </c>
      <c r="O14" s="18">
        <f t="shared" si="7"/>
        <v>31154</v>
      </c>
      <c r="P14" s="14">
        <f t="shared" si="7"/>
        <v>158</v>
      </c>
      <c r="Q14" s="15"/>
      <c r="R14" s="15">
        <f>SUM(R8:R13)</f>
        <v>302096</v>
      </c>
      <c r="S14" s="15">
        <f t="shared" si="7"/>
        <v>253760</v>
      </c>
      <c r="T14" s="15">
        <f>SUM(T8:T13)</f>
        <v>520813</v>
      </c>
      <c r="U14" s="21">
        <f t="shared" si="7"/>
        <v>437485</v>
      </c>
      <c r="V14" s="21">
        <f t="shared" si="7"/>
        <v>83328</v>
      </c>
      <c r="W14" s="21">
        <f t="shared" si="7"/>
        <v>520813</v>
      </c>
      <c r="X14" s="25">
        <f t="shared" si="7"/>
        <v>1</v>
      </c>
      <c r="Y14" s="25"/>
      <c r="Z14" s="25">
        <f t="shared" si="7"/>
        <v>325</v>
      </c>
      <c r="AA14" s="14">
        <f t="shared" si="7"/>
        <v>158</v>
      </c>
      <c r="AB14" s="14"/>
      <c r="AC14" s="15">
        <f t="shared" si="7"/>
        <v>11376</v>
      </c>
      <c r="AD14" s="4">
        <f t="shared" si="7"/>
        <v>11701</v>
      </c>
      <c r="AE14" s="4">
        <f t="shared" si="7"/>
        <v>532514</v>
      </c>
    </row>
    <row r="15" spans="14:31" ht="15">
      <c r="N15" s="5"/>
      <c r="AD15" s="5"/>
      <c r="AE15">
        <v>650</v>
      </c>
    </row>
    <row r="16" ht="15">
      <c r="AE16" s="26">
        <f>SUM(AE14:AE15)</f>
        <v>533164</v>
      </c>
    </row>
    <row r="18" spans="26:31" ht="15">
      <c r="Z18" s="45" t="s">
        <v>43</v>
      </c>
      <c r="AA18" s="45"/>
      <c r="AB18" s="45"/>
      <c r="AC18" s="45"/>
      <c r="AD18" s="45"/>
      <c r="AE18" s="45"/>
    </row>
    <row r="21" spans="2:4" ht="15">
      <c r="B21" t="s">
        <v>15</v>
      </c>
      <c r="C21" t="s">
        <v>16</v>
      </c>
      <c r="D21" t="s">
        <v>19</v>
      </c>
    </row>
    <row r="22" spans="2:4" ht="15">
      <c r="B22" t="s">
        <v>17</v>
      </c>
      <c r="C22" t="s">
        <v>20</v>
      </c>
      <c r="D22" t="s">
        <v>18</v>
      </c>
    </row>
  </sheetData>
  <sheetProtection/>
  <mergeCells count="4">
    <mergeCell ref="X6:AD6"/>
    <mergeCell ref="D6:W6"/>
    <mergeCell ref="A6:C6"/>
    <mergeCell ref="Z18:AE18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22"/>
  <sheetViews>
    <sheetView zoomScalePageLayoutView="0" workbookViewId="0" topLeftCell="F1">
      <selection activeCell="T7" sqref="T7:Z7"/>
    </sheetView>
  </sheetViews>
  <sheetFormatPr defaultColWidth="9.140625" defaultRowHeight="15"/>
  <cols>
    <col min="1" max="1" width="5.140625" style="0" hidden="1" customWidth="1"/>
    <col min="2" max="2" width="24.8515625" style="0" customWidth="1"/>
    <col min="3" max="3" width="16.140625" style="0" customWidth="1"/>
    <col min="4" max="18" width="9.421875" style="0" customWidth="1"/>
    <col min="19" max="19" width="10.421875" style="0" customWidth="1"/>
    <col min="20" max="27" width="9.421875" style="0" customWidth="1"/>
    <col min="28" max="28" width="18.7109375" style="0" customWidth="1"/>
  </cols>
  <sheetData>
    <row r="5" spans="1:4" ht="15">
      <c r="A5" s="46" t="s">
        <v>44</v>
      </c>
      <c r="B5" s="46"/>
      <c r="C5" s="46"/>
      <c r="D5" s="46"/>
    </row>
    <row r="6" spans="1:32" s="28" customFormat="1" ht="15">
      <c r="A6" s="44"/>
      <c r="B6" s="44"/>
      <c r="C6" s="44"/>
      <c r="D6" s="43" t="s">
        <v>35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 t="s">
        <v>23</v>
      </c>
      <c r="U6" s="43"/>
      <c r="V6" s="43"/>
      <c r="W6" s="43"/>
      <c r="X6" s="43"/>
      <c r="Y6" s="43"/>
      <c r="Z6" s="43"/>
      <c r="AA6" s="33"/>
      <c r="AB6" s="27"/>
      <c r="AC6" s="27"/>
      <c r="AD6" s="27"/>
      <c r="AE6" s="27"/>
      <c r="AF6" s="27"/>
    </row>
    <row r="7" spans="1:27" s="28" customFormat="1" ht="73.5" customHeight="1">
      <c r="A7" s="30" t="s">
        <v>0</v>
      </c>
      <c r="B7" s="1" t="s">
        <v>1</v>
      </c>
      <c r="C7" s="2" t="s">
        <v>3</v>
      </c>
      <c r="D7" s="31" t="s">
        <v>26</v>
      </c>
      <c r="E7" s="31" t="s">
        <v>37</v>
      </c>
      <c r="F7" s="31" t="s">
        <v>38</v>
      </c>
      <c r="G7" s="10" t="s">
        <v>27</v>
      </c>
      <c r="H7" s="10" t="s">
        <v>37</v>
      </c>
      <c r="I7" s="10" t="s">
        <v>39</v>
      </c>
      <c r="J7" s="32" t="s">
        <v>25</v>
      </c>
      <c r="K7" s="32" t="s">
        <v>37</v>
      </c>
      <c r="L7" s="32" t="s">
        <v>40</v>
      </c>
      <c r="M7" s="31" t="s">
        <v>24</v>
      </c>
      <c r="N7" s="31" t="s">
        <v>37</v>
      </c>
      <c r="O7" s="31" t="s">
        <v>41</v>
      </c>
      <c r="P7" s="31" t="s">
        <v>42</v>
      </c>
      <c r="Q7" s="20" t="s">
        <v>28</v>
      </c>
      <c r="R7" s="20" t="s">
        <v>2</v>
      </c>
      <c r="S7" s="20" t="s">
        <v>45</v>
      </c>
      <c r="T7" s="22" t="s">
        <v>34</v>
      </c>
      <c r="U7" s="22" t="s">
        <v>37</v>
      </c>
      <c r="V7" s="22" t="s">
        <v>16</v>
      </c>
      <c r="W7" s="31" t="s">
        <v>21</v>
      </c>
      <c r="X7" s="31" t="s">
        <v>37</v>
      </c>
      <c r="Y7" s="31" t="s">
        <v>20</v>
      </c>
      <c r="Z7" s="2" t="s">
        <v>22</v>
      </c>
      <c r="AA7" s="2" t="s">
        <v>36</v>
      </c>
    </row>
    <row r="8" spans="1:28" s="28" customFormat="1" ht="21.75" customHeight="1">
      <c r="A8" s="3">
        <v>1</v>
      </c>
      <c r="B8" s="3" t="s">
        <v>4</v>
      </c>
      <c r="C8" s="3" t="s">
        <v>6</v>
      </c>
      <c r="D8" s="14">
        <v>19</v>
      </c>
      <c r="E8" s="15">
        <v>1719</v>
      </c>
      <c r="F8" s="15">
        <f aca="true" t="shared" si="0" ref="F8:F13">D8*E8</f>
        <v>32661</v>
      </c>
      <c r="G8" s="12"/>
      <c r="H8" s="12"/>
      <c r="I8" s="12"/>
      <c r="J8" s="17">
        <v>21</v>
      </c>
      <c r="K8" s="18">
        <v>1217</v>
      </c>
      <c r="L8" s="18">
        <f>J8*K8</f>
        <v>25557</v>
      </c>
      <c r="M8" s="14">
        <v>20</v>
      </c>
      <c r="N8" s="15">
        <v>1969</v>
      </c>
      <c r="O8" s="15">
        <f aca="true" t="shared" si="1" ref="O8:O13">M8*N8</f>
        <v>39380</v>
      </c>
      <c r="P8" s="15">
        <f aca="true" t="shared" si="2" ref="P8:P13">F8+I8+L8+O8</f>
        <v>97598</v>
      </c>
      <c r="Q8" s="21">
        <v>81982</v>
      </c>
      <c r="R8" s="21">
        <v>14088</v>
      </c>
      <c r="S8" s="21">
        <f aca="true" t="shared" si="3" ref="S8:S13">Q8+R8</f>
        <v>96070</v>
      </c>
      <c r="T8" s="24"/>
      <c r="U8" s="24"/>
      <c r="V8" s="25"/>
      <c r="W8" s="14">
        <v>22</v>
      </c>
      <c r="X8" s="14">
        <v>72</v>
      </c>
      <c r="Y8" s="15">
        <f aca="true" t="shared" si="4" ref="Y8:Y13">W8*X8</f>
        <v>1584</v>
      </c>
      <c r="Z8" s="8">
        <f aca="true" t="shared" si="5" ref="Z8:Z13">V8+Y8</f>
        <v>1584</v>
      </c>
      <c r="AA8" s="4">
        <f aca="true" t="shared" si="6" ref="AA8:AA13">S8+Z8</f>
        <v>97654</v>
      </c>
      <c r="AB8" s="29"/>
    </row>
    <row r="9" spans="1:28" s="28" customFormat="1" ht="21.75" customHeight="1">
      <c r="A9" s="3">
        <v>2</v>
      </c>
      <c r="B9" s="3" t="s">
        <v>14</v>
      </c>
      <c r="C9" s="3" t="s">
        <v>6</v>
      </c>
      <c r="D9" s="14">
        <v>24</v>
      </c>
      <c r="E9" s="15">
        <v>1719</v>
      </c>
      <c r="F9" s="15">
        <f t="shared" si="0"/>
        <v>41256</v>
      </c>
      <c r="G9" s="12"/>
      <c r="H9" s="12"/>
      <c r="I9" s="12"/>
      <c r="J9" s="17"/>
      <c r="K9" s="18"/>
      <c r="L9" s="18"/>
      <c r="M9" s="14">
        <v>33</v>
      </c>
      <c r="N9" s="15">
        <v>1969</v>
      </c>
      <c r="O9" s="15">
        <f t="shared" si="1"/>
        <v>64977</v>
      </c>
      <c r="P9" s="15">
        <f t="shared" si="2"/>
        <v>106233</v>
      </c>
      <c r="Q9" s="21">
        <v>89236</v>
      </c>
      <c r="R9" s="21">
        <v>14088</v>
      </c>
      <c r="S9" s="21">
        <f t="shared" si="3"/>
        <v>103324</v>
      </c>
      <c r="T9" s="24"/>
      <c r="U9" s="24"/>
      <c r="V9" s="25"/>
      <c r="W9" s="14">
        <v>38</v>
      </c>
      <c r="X9" s="14">
        <v>72</v>
      </c>
      <c r="Y9" s="15">
        <f t="shared" si="4"/>
        <v>2736</v>
      </c>
      <c r="Z9" s="8">
        <f t="shared" si="5"/>
        <v>2736</v>
      </c>
      <c r="AA9" s="4">
        <f t="shared" si="6"/>
        <v>106060</v>
      </c>
      <c r="AB9" s="29"/>
    </row>
    <row r="10" spans="1:28" s="28" customFormat="1" ht="21.75" customHeight="1">
      <c r="A10" s="3">
        <v>3</v>
      </c>
      <c r="B10" s="3" t="s">
        <v>5</v>
      </c>
      <c r="C10" s="3" t="s">
        <v>7</v>
      </c>
      <c r="D10" s="14"/>
      <c r="E10" s="15"/>
      <c r="F10" s="15">
        <f t="shared" si="0"/>
        <v>0</v>
      </c>
      <c r="G10" s="12">
        <v>18</v>
      </c>
      <c r="H10" s="13">
        <v>1856</v>
      </c>
      <c r="I10" s="13">
        <f>G10*H10</f>
        <v>33408</v>
      </c>
      <c r="J10" s="17"/>
      <c r="K10" s="18"/>
      <c r="L10" s="18"/>
      <c r="M10" s="14">
        <v>13</v>
      </c>
      <c r="N10" s="15">
        <v>1969</v>
      </c>
      <c r="O10" s="15">
        <f t="shared" si="1"/>
        <v>25597</v>
      </c>
      <c r="P10" s="15">
        <f t="shared" si="2"/>
        <v>59005</v>
      </c>
      <c r="Q10" s="21">
        <v>49564</v>
      </c>
      <c r="R10" s="21">
        <v>14088</v>
      </c>
      <c r="S10" s="21">
        <f t="shared" si="3"/>
        <v>63652</v>
      </c>
      <c r="T10" s="24">
        <v>1</v>
      </c>
      <c r="U10" s="24">
        <v>325</v>
      </c>
      <c r="V10" s="25">
        <v>325</v>
      </c>
      <c r="W10" s="14">
        <v>15</v>
      </c>
      <c r="X10" s="14">
        <v>72</v>
      </c>
      <c r="Y10" s="15">
        <f t="shared" si="4"/>
        <v>1080</v>
      </c>
      <c r="Z10" s="8">
        <f t="shared" si="5"/>
        <v>1405</v>
      </c>
      <c r="AA10" s="4">
        <f t="shared" si="6"/>
        <v>65057</v>
      </c>
      <c r="AB10" s="29"/>
    </row>
    <row r="11" spans="1:28" s="28" customFormat="1" ht="21.75" customHeight="1">
      <c r="A11" s="3">
        <v>4</v>
      </c>
      <c r="B11" s="3" t="s">
        <v>8</v>
      </c>
      <c r="C11" s="3" t="s">
        <v>9</v>
      </c>
      <c r="D11" s="14"/>
      <c r="E11" s="15"/>
      <c r="F11" s="15">
        <f t="shared" si="0"/>
        <v>0</v>
      </c>
      <c r="G11" s="12">
        <v>11</v>
      </c>
      <c r="H11" s="13">
        <v>1856</v>
      </c>
      <c r="I11" s="13">
        <f>G11*H11</f>
        <v>20416</v>
      </c>
      <c r="J11" s="17"/>
      <c r="K11" s="18"/>
      <c r="L11" s="18"/>
      <c r="M11" s="14">
        <v>14</v>
      </c>
      <c r="N11" s="15">
        <v>1969</v>
      </c>
      <c r="O11" s="15">
        <f t="shared" si="1"/>
        <v>27566</v>
      </c>
      <c r="P11" s="15">
        <f t="shared" si="2"/>
        <v>47982</v>
      </c>
      <c r="Q11" s="21">
        <v>40305</v>
      </c>
      <c r="R11" s="21">
        <v>14088</v>
      </c>
      <c r="S11" s="21">
        <f t="shared" si="3"/>
        <v>54393</v>
      </c>
      <c r="T11" s="24"/>
      <c r="U11" s="24"/>
      <c r="V11" s="25"/>
      <c r="W11" s="14">
        <v>16</v>
      </c>
      <c r="X11" s="14">
        <v>72</v>
      </c>
      <c r="Y11" s="15">
        <f t="shared" si="4"/>
        <v>1152</v>
      </c>
      <c r="Z11" s="8">
        <f t="shared" si="5"/>
        <v>1152</v>
      </c>
      <c r="AA11" s="4">
        <f t="shared" si="6"/>
        <v>55545</v>
      </c>
      <c r="AB11" s="29"/>
    </row>
    <row r="12" spans="1:28" s="28" customFormat="1" ht="21.75" customHeight="1">
      <c r="A12" s="3">
        <v>5</v>
      </c>
      <c r="B12" s="3" t="s">
        <v>10</v>
      </c>
      <c r="C12" s="3" t="s">
        <v>12</v>
      </c>
      <c r="D12" s="14">
        <v>28</v>
      </c>
      <c r="E12" s="15">
        <v>1719</v>
      </c>
      <c r="F12" s="15">
        <f t="shared" si="0"/>
        <v>48132</v>
      </c>
      <c r="G12" s="12"/>
      <c r="H12" s="13"/>
      <c r="I12" s="13"/>
      <c r="J12" s="17"/>
      <c r="K12" s="18"/>
      <c r="L12" s="18"/>
      <c r="M12" s="14">
        <v>32</v>
      </c>
      <c r="N12" s="15">
        <v>1969</v>
      </c>
      <c r="O12" s="15">
        <f t="shared" si="1"/>
        <v>63008</v>
      </c>
      <c r="P12" s="15">
        <f t="shared" si="2"/>
        <v>111140</v>
      </c>
      <c r="Q12" s="21">
        <v>93358</v>
      </c>
      <c r="R12" s="21">
        <v>14088</v>
      </c>
      <c r="S12" s="21">
        <f t="shared" si="3"/>
        <v>107446</v>
      </c>
      <c r="T12" s="24"/>
      <c r="U12" s="24"/>
      <c r="V12" s="25"/>
      <c r="W12" s="14">
        <v>33</v>
      </c>
      <c r="X12" s="14">
        <v>72</v>
      </c>
      <c r="Y12" s="15">
        <f t="shared" si="4"/>
        <v>2376</v>
      </c>
      <c r="Z12" s="8">
        <f t="shared" si="5"/>
        <v>2376</v>
      </c>
      <c r="AA12" s="4">
        <f t="shared" si="6"/>
        <v>109822</v>
      </c>
      <c r="AB12" s="29"/>
    </row>
    <row r="13" spans="1:28" s="28" customFormat="1" ht="21.75" customHeight="1">
      <c r="A13" s="3">
        <v>6</v>
      </c>
      <c r="B13" s="3" t="s">
        <v>11</v>
      </c>
      <c r="C13" s="3" t="s">
        <v>13</v>
      </c>
      <c r="D13" s="14"/>
      <c r="E13" s="15"/>
      <c r="F13" s="15">
        <f t="shared" si="0"/>
        <v>0</v>
      </c>
      <c r="G13" s="12">
        <v>22</v>
      </c>
      <c r="H13" s="13">
        <v>1856</v>
      </c>
      <c r="I13" s="13">
        <f>G13*H13</f>
        <v>40832</v>
      </c>
      <c r="J13" s="17">
        <v>15</v>
      </c>
      <c r="K13" s="18">
        <v>1217</v>
      </c>
      <c r="L13" s="18">
        <f>J13*K13</f>
        <v>18255</v>
      </c>
      <c r="M13" s="14">
        <v>24</v>
      </c>
      <c r="N13" s="15">
        <v>1969</v>
      </c>
      <c r="O13" s="15">
        <f t="shared" si="1"/>
        <v>47256</v>
      </c>
      <c r="P13" s="15">
        <f t="shared" si="2"/>
        <v>106343</v>
      </c>
      <c r="Q13" s="21">
        <v>89328</v>
      </c>
      <c r="R13" s="21">
        <v>14088</v>
      </c>
      <c r="S13" s="21">
        <f t="shared" si="3"/>
        <v>103416</v>
      </c>
      <c r="T13" s="24"/>
      <c r="U13" s="24"/>
      <c r="V13" s="25"/>
      <c r="W13" s="14">
        <v>25</v>
      </c>
      <c r="X13" s="14">
        <v>72</v>
      </c>
      <c r="Y13" s="15">
        <f t="shared" si="4"/>
        <v>1800</v>
      </c>
      <c r="Z13" s="8">
        <f t="shared" si="5"/>
        <v>1800</v>
      </c>
      <c r="AA13" s="4">
        <f t="shared" si="6"/>
        <v>105216</v>
      </c>
      <c r="AB13" s="29"/>
    </row>
    <row r="14" spans="1:28" ht="15">
      <c r="A14" s="3"/>
      <c r="B14" s="3"/>
      <c r="C14" s="3"/>
      <c r="D14" s="14">
        <f aca="true" t="shared" si="7" ref="D14:AA14">SUM(D8:D13)</f>
        <v>71</v>
      </c>
      <c r="E14" s="15"/>
      <c r="F14" s="15">
        <f>SUM(F8:F13)</f>
        <v>122049</v>
      </c>
      <c r="G14" s="12">
        <f t="shared" si="7"/>
        <v>51</v>
      </c>
      <c r="H14" s="13"/>
      <c r="I14" s="13">
        <f>SUM(I10:I13)</f>
        <v>94656</v>
      </c>
      <c r="J14" s="17">
        <f t="shared" si="7"/>
        <v>36</v>
      </c>
      <c r="K14" s="18"/>
      <c r="L14" s="18">
        <f>SUM(L8:L13)</f>
        <v>43812</v>
      </c>
      <c r="M14" s="14">
        <f t="shared" si="7"/>
        <v>136</v>
      </c>
      <c r="N14" s="15"/>
      <c r="O14" s="15">
        <f>SUM(O8:O13)</f>
        <v>267784</v>
      </c>
      <c r="P14" s="15">
        <f>SUM(P8:P13)</f>
        <v>528301</v>
      </c>
      <c r="Q14" s="21">
        <f t="shared" si="7"/>
        <v>443773</v>
      </c>
      <c r="R14" s="21">
        <f t="shared" si="7"/>
        <v>84528</v>
      </c>
      <c r="S14" s="21">
        <f t="shared" si="7"/>
        <v>528301</v>
      </c>
      <c r="T14" s="25">
        <f t="shared" si="7"/>
        <v>1</v>
      </c>
      <c r="U14" s="25"/>
      <c r="V14" s="25">
        <f t="shared" si="7"/>
        <v>325</v>
      </c>
      <c r="W14" s="14">
        <f t="shared" si="7"/>
        <v>149</v>
      </c>
      <c r="X14" s="14"/>
      <c r="Y14" s="15">
        <f t="shared" si="7"/>
        <v>10728</v>
      </c>
      <c r="Z14" s="4">
        <f t="shared" si="7"/>
        <v>11053</v>
      </c>
      <c r="AA14" s="4">
        <f t="shared" si="7"/>
        <v>539354</v>
      </c>
      <c r="AB14" s="5"/>
    </row>
    <row r="15" spans="7:26" ht="15">
      <c r="G15" s="34"/>
      <c r="L15" s="5"/>
      <c r="M15" s="35"/>
      <c r="Z15" s="5"/>
    </row>
    <row r="16" ht="15">
      <c r="AA16" s="26"/>
    </row>
    <row r="18" spans="22:27" ht="15">
      <c r="V18" s="45"/>
      <c r="W18" s="45"/>
      <c r="X18" s="45"/>
      <c r="Y18" s="45"/>
      <c r="Z18" s="45"/>
      <c r="AA18" s="45"/>
    </row>
    <row r="21" spans="2:3" ht="15">
      <c r="B21" t="s">
        <v>15</v>
      </c>
      <c r="C21" t="s">
        <v>16</v>
      </c>
    </row>
    <row r="22" spans="2:3" ht="15">
      <c r="B22" t="s">
        <v>17</v>
      </c>
      <c r="C22" t="s">
        <v>20</v>
      </c>
    </row>
  </sheetData>
  <sheetProtection/>
  <mergeCells count="5">
    <mergeCell ref="A6:C6"/>
    <mergeCell ref="D6:S6"/>
    <mergeCell ref="T6:Z6"/>
    <mergeCell ref="V18:AA18"/>
    <mergeCell ref="A5:D5"/>
  </mergeCells>
  <printOptions horizontalCentered="1" verticalCentered="1"/>
  <pageMargins left="0.2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B7">
      <selection activeCell="B16" sqref="B16:G16"/>
    </sheetView>
  </sheetViews>
  <sheetFormatPr defaultColWidth="9.140625" defaultRowHeight="15"/>
  <cols>
    <col min="1" max="1" width="5.140625" style="0" hidden="1" customWidth="1"/>
    <col min="2" max="2" width="24.8515625" style="0" customWidth="1"/>
    <col min="3" max="3" width="17.00390625" style="0" customWidth="1"/>
    <col min="4" max="4" width="9.00390625" style="0" customWidth="1"/>
    <col min="5" max="6" width="13.28125" style="0" customWidth="1"/>
    <col min="7" max="7" width="16.7109375" style="0" customWidth="1"/>
    <col min="8" max="10" width="12.140625" style="0" customWidth="1"/>
    <col min="11" max="11" width="14.421875" style="0" customWidth="1"/>
    <col min="12" max="12" width="14.8515625" style="0" customWidth="1"/>
  </cols>
  <sheetData>
    <row r="1" spans="2:12" ht="36" customHeight="1">
      <c r="B1" s="62" t="s">
        <v>61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4" s="60" customFormat="1" ht="15">
      <c r="A3" s="59"/>
      <c r="B3" s="59"/>
      <c r="C3" s="59"/>
      <c r="D3" s="59"/>
    </row>
    <row r="4" spans="1:12" s="28" customFormat="1" ht="48" customHeight="1">
      <c r="A4" s="44"/>
      <c r="B4" s="44"/>
      <c r="C4" s="44"/>
      <c r="D4" s="44"/>
      <c r="E4" s="52" t="s">
        <v>54</v>
      </c>
      <c r="F4" s="53"/>
      <c r="G4" s="54"/>
      <c r="H4" s="49" t="s">
        <v>23</v>
      </c>
      <c r="I4" s="50"/>
      <c r="J4" s="50"/>
      <c r="K4" s="51"/>
      <c r="L4" s="47" t="s">
        <v>47</v>
      </c>
    </row>
    <row r="5" spans="1:12" s="28" customFormat="1" ht="106.5" customHeight="1">
      <c r="A5" s="30" t="s">
        <v>0</v>
      </c>
      <c r="B5" s="36" t="s">
        <v>1</v>
      </c>
      <c r="C5" s="37" t="s">
        <v>3</v>
      </c>
      <c r="D5" s="37" t="s">
        <v>46</v>
      </c>
      <c r="E5" s="37" t="s">
        <v>28</v>
      </c>
      <c r="F5" s="37" t="s">
        <v>2</v>
      </c>
      <c r="G5" s="37" t="s">
        <v>45</v>
      </c>
      <c r="H5" s="37" t="s">
        <v>21</v>
      </c>
      <c r="I5" s="61" t="s">
        <v>37</v>
      </c>
      <c r="J5" s="37" t="s">
        <v>60</v>
      </c>
      <c r="K5" s="37" t="s">
        <v>22</v>
      </c>
      <c r="L5" s="48"/>
    </row>
    <row r="6" spans="1:12" s="28" customFormat="1" ht="36.75" customHeight="1">
      <c r="A6" s="3">
        <v>1</v>
      </c>
      <c r="B6" s="57" t="s">
        <v>48</v>
      </c>
      <c r="C6" s="57" t="s">
        <v>59</v>
      </c>
      <c r="D6" s="38">
        <v>56</v>
      </c>
      <c r="E6" s="39">
        <v>85038</v>
      </c>
      <c r="F6" s="39">
        <v>15412</v>
      </c>
      <c r="G6" s="41">
        <f aca="true" t="shared" si="0" ref="G6:G11">E6+F6</f>
        <v>100450</v>
      </c>
      <c r="H6" s="38">
        <v>18</v>
      </c>
      <c r="I6" s="3">
        <v>72</v>
      </c>
      <c r="J6" s="4">
        <f aca="true" t="shared" si="1" ref="J6:J11">H6*I6</f>
        <v>1296</v>
      </c>
      <c r="K6" s="42">
        <f aca="true" t="shared" si="2" ref="K6:K11">J6</f>
        <v>1296</v>
      </c>
      <c r="L6" s="42">
        <f aca="true" t="shared" si="3" ref="L6:L11">G6+K6</f>
        <v>101746</v>
      </c>
    </row>
    <row r="7" spans="1:12" s="28" customFormat="1" ht="36.75" customHeight="1">
      <c r="A7" s="3">
        <v>2</v>
      </c>
      <c r="B7" s="57" t="s">
        <v>49</v>
      </c>
      <c r="C7" s="57" t="s">
        <v>59</v>
      </c>
      <c r="D7" s="38">
        <v>56</v>
      </c>
      <c r="E7" s="39">
        <v>101143</v>
      </c>
      <c r="F7" s="39">
        <v>15412</v>
      </c>
      <c r="G7" s="41">
        <f t="shared" si="0"/>
        <v>116555</v>
      </c>
      <c r="H7" s="38">
        <v>34</v>
      </c>
      <c r="I7" s="3">
        <v>72</v>
      </c>
      <c r="J7" s="4">
        <f t="shared" si="1"/>
        <v>2448</v>
      </c>
      <c r="K7" s="42">
        <f t="shared" si="2"/>
        <v>2448</v>
      </c>
      <c r="L7" s="42">
        <f t="shared" si="3"/>
        <v>119003</v>
      </c>
    </row>
    <row r="8" spans="1:12" s="28" customFormat="1" ht="36.75" customHeight="1">
      <c r="A8" s="3">
        <v>3</v>
      </c>
      <c r="B8" s="57" t="s">
        <v>50</v>
      </c>
      <c r="C8" s="57" t="s">
        <v>7</v>
      </c>
      <c r="D8" s="38">
        <v>32</v>
      </c>
      <c r="E8" s="39">
        <v>56328</v>
      </c>
      <c r="F8" s="39">
        <v>15412</v>
      </c>
      <c r="G8" s="41">
        <f t="shared" si="0"/>
        <v>71740</v>
      </c>
      <c r="H8" s="38">
        <v>13</v>
      </c>
      <c r="I8" s="3">
        <v>72</v>
      </c>
      <c r="J8" s="4">
        <f t="shared" si="1"/>
        <v>936</v>
      </c>
      <c r="K8" s="42">
        <f t="shared" si="2"/>
        <v>936</v>
      </c>
      <c r="L8" s="42">
        <f t="shared" si="3"/>
        <v>72676</v>
      </c>
    </row>
    <row r="9" spans="1:12" s="28" customFormat="1" ht="36.75" customHeight="1">
      <c r="A9" s="3">
        <v>4</v>
      </c>
      <c r="B9" s="57" t="s">
        <v>51</v>
      </c>
      <c r="C9" s="57" t="s">
        <v>9</v>
      </c>
      <c r="D9" s="38">
        <v>24</v>
      </c>
      <c r="E9" s="39">
        <v>43216</v>
      </c>
      <c r="F9" s="39">
        <v>15412</v>
      </c>
      <c r="G9" s="41">
        <f t="shared" si="0"/>
        <v>58628</v>
      </c>
      <c r="H9" s="38">
        <v>14</v>
      </c>
      <c r="I9" s="3">
        <v>72</v>
      </c>
      <c r="J9" s="4">
        <f t="shared" si="1"/>
        <v>1008</v>
      </c>
      <c r="K9" s="42">
        <f t="shared" si="2"/>
        <v>1008</v>
      </c>
      <c r="L9" s="42">
        <f t="shared" si="3"/>
        <v>59636</v>
      </c>
    </row>
    <row r="10" spans="1:12" s="28" customFormat="1" ht="36.75" customHeight="1">
      <c r="A10" s="3">
        <v>5</v>
      </c>
      <c r="B10" s="58" t="s">
        <v>52</v>
      </c>
      <c r="C10" s="57" t="s">
        <v>12</v>
      </c>
      <c r="D10" s="38">
        <v>59</v>
      </c>
      <c r="E10" s="39">
        <v>105459</v>
      </c>
      <c r="F10" s="39">
        <v>15412</v>
      </c>
      <c r="G10" s="41">
        <f t="shared" si="0"/>
        <v>120871</v>
      </c>
      <c r="H10" s="38">
        <v>31</v>
      </c>
      <c r="I10" s="3">
        <v>72</v>
      </c>
      <c r="J10" s="4">
        <f t="shared" si="1"/>
        <v>2232</v>
      </c>
      <c r="K10" s="42">
        <f t="shared" si="2"/>
        <v>2232</v>
      </c>
      <c r="L10" s="42">
        <f t="shared" si="3"/>
        <v>123103</v>
      </c>
    </row>
    <row r="11" spans="1:12" s="28" customFormat="1" ht="36.75" customHeight="1">
      <c r="A11" s="3">
        <v>6</v>
      </c>
      <c r="B11" s="57" t="s">
        <v>53</v>
      </c>
      <c r="C11" s="57" t="s">
        <v>13</v>
      </c>
      <c r="D11" s="38">
        <v>59</v>
      </c>
      <c r="E11" s="39">
        <v>94295</v>
      </c>
      <c r="F11" s="39">
        <v>15412</v>
      </c>
      <c r="G11" s="41">
        <f t="shared" si="0"/>
        <v>109707</v>
      </c>
      <c r="H11" s="38">
        <v>23</v>
      </c>
      <c r="I11" s="3">
        <v>72</v>
      </c>
      <c r="J11" s="4">
        <f t="shared" si="1"/>
        <v>1656</v>
      </c>
      <c r="K11" s="42">
        <f t="shared" si="2"/>
        <v>1656</v>
      </c>
      <c r="L11" s="42">
        <f t="shared" si="3"/>
        <v>111363</v>
      </c>
    </row>
    <row r="12" spans="1:12" ht="22.5" customHeight="1">
      <c r="A12" s="3"/>
      <c r="B12" s="38"/>
      <c r="C12" s="38"/>
      <c r="D12" s="40">
        <f>SUM(D6:D11)</f>
        <v>286</v>
      </c>
      <c r="E12" s="41">
        <f>SUM(E6:E11)</f>
        <v>485479</v>
      </c>
      <c r="F12" s="41">
        <f>SUM(F6:F11)</f>
        <v>92472</v>
      </c>
      <c r="G12" s="41">
        <f>SUM(G6:G11)</f>
        <v>577951</v>
      </c>
      <c r="H12" s="3">
        <f>SUM(H6:H11)</f>
        <v>133</v>
      </c>
      <c r="I12" s="3"/>
      <c r="J12" s="4">
        <f>SUM(J6:J11)</f>
        <v>9576</v>
      </c>
      <c r="K12" s="42">
        <f>SUM(K6:K11)</f>
        <v>9576</v>
      </c>
      <c r="L12" s="42">
        <f>SUM(L6:L11)</f>
        <v>587527</v>
      </c>
    </row>
    <row r="16" spans="2:11" ht="15.75">
      <c r="B16" s="55" t="s">
        <v>58</v>
      </c>
      <c r="C16" s="55"/>
      <c r="D16" s="55"/>
      <c r="E16" s="55"/>
      <c r="F16" s="55"/>
      <c r="G16" s="55"/>
      <c r="H16" s="56"/>
      <c r="I16" s="56"/>
      <c r="J16" s="56"/>
      <c r="K16" s="56"/>
    </row>
    <row r="17" spans="2:11" ht="15.75">
      <c r="B17" s="55" t="s">
        <v>55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2:11" ht="15.75">
      <c r="B18" s="55" t="s">
        <v>56</v>
      </c>
      <c r="C18" s="55"/>
      <c r="D18" s="55"/>
      <c r="E18" s="55"/>
      <c r="F18" s="55"/>
      <c r="G18" s="56"/>
      <c r="H18" s="56"/>
      <c r="I18" s="56"/>
      <c r="J18" s="56"/>
      <c r="K18" s="56"/>
    </row>
    <row r="19" spans="2:11" ht="15.75">
      <c r="B19" s="56" t="s">
        <v>57</v>
      </c>
      <c r="C19" s="56"/>
      <c r="D19" s="56"/>
      <c r="E19" s="56"/>
      <c r="F19" s="56"/>
      <c r="G19" s="56"/>
      <c r="H19" s="56"/>
      <c r="I19" s="56"/>
      <c r="J19" s="56"/>
      <c r="K19" s="56"/>
    </row>
  </sheetData>
  <sheetProtection/>
  <mergeCells count="8">
    <mergeCell ref="B16:G16"/>
    <mergeCell ref="B17:K17"/>
    <mergeCell ref="B18:F18"/>
    <mergeCell ref="B1:L1"/>
    <mergeCell ref="E4:G4"/>
    <mergeCell ref="H4:K4"/>
    <mergeCell ref="L4:L5"/>
    <mergeCell ref="A4:D4"/>
  </mergeCells>
  <printOptions/>
  <pageMargins left="0.7874015748031497" right="0" top="0.3937007874015748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2017-03-14T13:27:08Z</dcterms:modified>
  <cp:category/>
  <cp:version/>
  <cp:contentType/>
  <cp:contentStatus/>
</cp:coreProperties>
</file>